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m_ha\Desktop\BMH -Secretary\"/>
    </mc:Choice>
  </mc:AlternateContent>
  <xr:revisionPtr revIDLastSave="0" documentId="8_{401A4FAC-4724-49C2-9BB1-4D4B84DE3B54}" xr6:coauthVersionLast="47" xr6:coauthVersionMax="47" xr10:uidLastSave="{00000000-0000-0000-0000-000000000000}"/>
  <bookViews>
    <workbookView xWindow="-108" yWindow="-108" windowWidth="23256" windowHeight="12456" xr2:uid="{9272E2E8-1530-4BF7-9E52-3754698B34AC}"/>
  </bookViews>
  <sheets>
    <sheet name="Budget Form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H34" i="1"/>
  <c r="H16" i="1"/>
  <c r="C15" i="1"/>
  <c r="D21" i="1"/>
  <c r="C21" i="1"/>
  <c r="C35" i="1" l="1"/>
  <c r="H25" i="1"/>
  <c r="H26" i="1"/>
  <c r="H24" i="1"/>
  <c r="D15" i="1" l="1"/>
  <c r="I34" i="1"/>
  <c r="I27" i="1"/>
  <c r="G25" i="1"/>
  <c r="G24" i="1"/>
  <c r="D6" i="2"/>
  <c r="D7" i="2" s="1"/>
  <c r="D9" i="2" s="1"/>
  <c r="D10" i="2" s="1"/>
  <c r="D11" i="2" s="1"/>
  <c r="D12" i="2" s="1"/>
  <c r="D13" i="2" s="1"/>
  <c r="D35" i="1" l="1"/>
  <c r="I20" i="1" l="1"/>
  <c r="H20" i="1"/>
  <c r="I16" i="1"/>
  <c r="I35" i="1" l="1"/>
  <c r="D37" i="1" s="1"/>
  <c r="D38" i="1" s="1"/>
  <c r="H27" i="1"/>
  <c r="H35" i="1" s="1"/>
  <c r="C37" i="1" s="1"/>
  <c r="C38" i="1" s="1"/>
</calcChain>
</file>

<file path=xl/sharedStrings.xml><?xml version="1.0" encoding="utf-8"?>
<sst xmlns="http://schemas.openxmlformats.org/spreadsheetml/2006/main" count="67" uniqueCount="63">
  <si>
    <t>No. of Players</t>
  </si>
  <si>
    <t>Team Name:</t>
  </si>
  <si>
    <t>Head Coach</t>
  </si>
  <si>
    <t>Team Manager</t>
  </si>
  <si>
    <t>Referees</t>
  </si>
  <si>
    <t>Timekeepers</t>
  </si>
  <si>
    <t># of Additional Games</t>
  </si>
  <si>
    <t>Division</t>
  </si>
  <si>
    <t>U11LL</t>
  </si>
  <si>
    <t>U11Select</t>
  </si>
  <si>
    <t>U11Rep</t>
  </si>
  <si>
    <t>U13LL</t>
  </si>
  <si>
    <t>U13Rep</t>
  </si>
  <si>
    <t>U15LL</t>
  </si>
  <si>
    <t>U15Rep</t>
  </si>
  <si>
    <t>U18LL</t>
  </si>
  <si>
    <t>U18Rep</t>
  </si>
  <si>
    <t>U7</t>
  </si>
  <si>
    <t>U8</t>
  </si>
  <si>
    <t>U9</t>
  </si>
  <si>
    <t>Cost per Game</t>
  </si>
  <si>
    <t>Referees Mileage</t>
  </si>
  <si>
    <t>Fee/Player</t>
  </si>
  <si>
    <t>TOURNAMENTS</t>
  </si>
  <si>
    <t>TOTAL TOURNAMENT COSTS</t>
  </si>
  <si>
    <t>SPONSORSHIP APPRECIATION</t>
  </si>
  <si>
    <t>TOTAL SPONSORSHIP APPRECIATION COSTS</t>
  </si>
  <si>
    <t>Surplus/(Deficit)/Player</t>
  </si>
  <si>
    <t>TOTAL EXHIBITION GAME COSTS</t>
  </si>
  <si>
    <t>TOTAL SPONSORSHIP INCOME</t>
  </si>
  <si>
    <t>OTHER EXPENSES</t>
  </si>
  <si>
    <t>TOTAL OTHER EXPENSES</t>
  </si>
  <si>
    <t>TOTAL FUNDRAISING INCOME</t>
  </si>
  <si>
    <t>TOTAL REVENUE</t>
  </si>
  <si>
    <t>TOTAL EXPENSES</t>
  </si>
  <si>
    <t>SURPLUS/(DEFICIT)</t>
  </si>
  <si>
    <t>BUDGET</t>
  </si>
  <si>
    <t>ACTUAL</t>
  </si>
  <si>
    <t>FUNDRAISING: (Maximum = 2 per season per team - see Manual of Operations)</t>
  </si>
  <si>
    <t>MATT GROSS</t>
  </si>
  <si>
    <t>EXHIBITION GAMES (First 2 covered by Association)</t>
  </si>
  <si>
    <t>PLAYER CONTRIBUTIONS FOR EXTRA TEAM FEES*</t>
  </si>
  <si>
    <t>U13 LL GREEN</t>
  </si>
  <si>
    <t>KAREN DOBLE</t>
  </si>
  <si>
    <t>FUNDRAISER #1</t>
  </si>
  <si>
    <t>FUNDRAISER #2</t>
  </si>
  <si>
    <t>REVENUE (IN)</t>
  </si>
  <si>
    <t>EXPENSES (OUT)</t>
  </si>
  <si>
    <t>TBD</t>
  </si>
  <si>
    <t>COMMON ROOM AT ONE TOURNAMENT</t>
  </si>
  <si>
    <t xml:space="preserve">Tournament #2 - </t>
  </si>
  <si>
    <t xml:space="preserve">Tournament #1 - </t>
  </si>
  <si>
    <t xml:space="preserve">Tournament #3 - </t>
  </si>
  <si>
    <t>BANNER?</t>
  </si>
  <si>
    <t>PLACARD?</t>
  </si>
  <si>
    <t>DRYLAND TRAINING COACH</t>
  </si>
  <si>
    <t>EXTRA POWER SKATING</t>
  </si>
  <si>
    <t>ORANGE - YOU INPUT</t>
  </si>
  <si>
    <t>GREY - AUTO CALCULATES BASED ON ORANGE</t>
  </si>
  <si>
    <t>SPONSORSHIPS (Maximum amount $3,000 - see Manual of Operations)</t>
  </si>
  <si>
    <t>Total collected</t>
  </si>
  <si>
    <t>Brock Wild 2025-2026</t>
  </si>
  <si>
    <t>U13Select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</si>
</sst>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</numFmts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6"/>
      <color rgb="FFFFFFFF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FFFF"/>
      <name val="Arial"/>
      <family val="2"/>
    </font>
    <font>
      <b/>
      <sz val="12"/>
      <color rgb="FFFA7D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FA7D00"/>
      <name val="Calibri"/>
      <family val="2"/>
      <scheme val="minor"/>
    </font>
    <font>
      <b/>
      <u val="doubleAccounting"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3F3F76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8"/>
      <color rgb="FF3F3F76"/>
      <name val="Calibri (Body)"/>
    </font>
    <font>
      <b/>
      <sz val="18"/>
      <color rgb="FFFA7D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0" fontId="6" fillId="9" borderId="13" applyNumberFormat="0" applyAlignment="0" applyProtection="0"/>
    <xf numFmtId="0" fontId="15" fillId="8" borderId="13" applyNumberFormat="0" applyAlignment="0" applyProtection="0"/>
  </cellStyleXfs>
  <cellXfs count="89">
    <xf numFmtId="0" fontId="0" fillId="0" borderId="0" xfId="0"/>
    <xf numFmtId="0" fontId="5" fillId="6" borderId="0" xfId="0" applyFont="1" applyFill="1" applyAlignment="1">
      <alignment horizontal="centerContinuous" vertical="center"/>
    </xf>
    <xf numFmtId="0" fontId="2" fillId="6" borderId="0" xfId="0" applyFont="1" applyFill="1" applyAlignment="1">
      <alignment horizontal="centerContinuous" vertical="center" wrapText="1"/>
    </xf>
    <xf numFmtId="165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7" borderId="7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165" fontId="9" fillId="0" borderId="0" xfId="1" applyFont="1" applyBorder="1" applyAlignment="1">
      <alignment vertical="center"/>
    </xf>
    <xf numFmtId="165" fontId="9" fillId="0" borderId="10" xfId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65" fontId="9" fillId="0" borderId="0" xfId="1" applyFont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5" fontId="8" fillId="0" borderId="0" xfId="1" applyFont="1" applyAlignment="1">
      <alignment horizontal="right" vertical="center" wrapText="1"/>
    </xf>
    <xf numFmtId="165" fontId="8" fillId="0" borderId="10" xfId="1" applyFont="1" applyBorder="1" applyAlignment="1">
      <alignment horizontal="right" vertical="center" wrapText="1"/>
    </xf>
    <xf numFmtId="165" fontId="8" fillId="0" borderId="0" xfId="1" applyFont="1" applyBorder="1" applyAlignment="1">
      <alignment horizontal="right" vertical="center" wrapText="1"/>
    </xf>
    <xf numFmtId="165" fontId="7" fillId="0" borderId="0" xfId="1" applyFont="1" applyBorder="1" applyAlignment="1">
      <alignment horizontal="right" vertical="center" wrapText="1"/>
    </xf>
    <xf numFmtId="165" fontId="7" fillId="0" borderId="10" xfId="1" applyFont="1" applyBorder="1" applyAlignment="1">
      <alignment horizontal="right" vertical="center" wrapText="1"/>
    </xf>
    <xf numFmtId="165" fontId="7" fillId="0" borderId="0" xfId="1" applyFont="1" applyFill="1" applyBorder="1" applyAlignment="1">
      <alignment horizontal="center" vertical="center" wrapText="1"/>
    </xf>
    <xf numFmtId="165" fontId="7" fillId="0" borderId="10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5" fontId="7" fillId="2" borderId="2" xfId="1" applyFont="1" applyFill="1" applyBorder="1" applyAlignment="1">
      <alignment vertical="center"/>
    </xf>
    <xf numFmtId="165" fontId="7" fillId="2" borderId="3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0" fillId="6" borderId="0" xfId="0" applyFill="1" applyAlignment="1">
      <alignment horizontal="centerContinuous" vertical="center"/>
    </xf>
    <xf numFmtId="165" fontId="0" fillId="6" borderId="0" xfId="1" applyFont="1" applyFill="1" applyAlignment="1">
      <alignment horizontal="centerContinuous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5" borderId="2" xfId="0" applyFont="1" applyFill="1" applyBorder="1" applyAlignment="1">
      <alignment horizontal="centerContinuous" vertical="center"/>
    </xf>
    <xf numFmtId="0" fontId="7" fillId="5" borderId="3" xfId="0" applyFont="1" applyFill="1" applyBorder="1" applyAlignment="1">
      <alignment horizontal="centerContinuous" vertical="center" wrapText="1"/>
    </xf>
    <xf numFmtId="0" fontId="8" fillId="5" borderId="3" xfId="0" applyFont="1" applyFill="1" applyBorder="1" applyAlignment="1">
      <alignment horizontal="centerContinuous" vertical="center" wrapText="1"/>
    </xf>
    <xf numFmtId="0" fontId="8" fillId="5" borderId="4" xfId="0" applyFont="1" applyFill="1" applyBorder="1" applyAlignment="1">
      <alignment horizontal="centerContinuous" vertical="center" wrapText="1"/>
    </xf>
    <xf numFmtId="0" fontId="9" fillId="7" borderId="6" xfId="0" applyFont="1" applyFill="1" applyBorder="1" applyAlignment="1">
      <alignment vertical="center"/>
    </xf>
    <xf numFmtId="165" fontId="8" fillId="5" borderId="3" xfId="1" applyFont="1" applyFill="1" applyBorder="1" applyAlignment="1">
      <alignment horizontal="centerContinuous" vertical="center" wrapText="1"/>
    </xf>
    <xf numFmtId="165" fontId="1" fillId="5" borderId="4" xfId="1" applyFont="1" applyFill="1" applyBorder="1" applyAlignment="1">
      <alignment horizontal="centerContinuous" vertical="center" wrapText="1"/>
    </xf>
    <xf numFmtId="0" fontId="7" fillId="0" borderId="9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centerContinuous" vertical="center" wrapText="1"/>
    </xf>
    <xf numFmtId="0" fontId="8" fillId="0" borderId="10" xfId="0" applyFont="1" applyBorder="1" applyAlignment="1">
      <alignment horizontal="centerContinuous" vertical="center" wrapText="1"/>
    </xf>
    <xf numFmtId="0" fontId="7" fillId="0" borderId="14" xfId="0" applyFont="1" applyBorder="1" applyAlignment="1">
      <alignment horizontal="centerContinuous" vertical="center"/>
    </xf>
    <xf numFmtId="0" fontId="8" fillId="0" borderId="15" xfId="0" applyFont="1" applyBorder="1" applyAlignment="1">
      <alignment horizontal="centerContinuous" vertical="center" wrapText="1"/>
    </xf>
    <xf numFmtId="165" fontId="8" fillId="0" borderId="15" xfId="1" applyFont="1" applyBorder="1" applyAlignment="1">
      <alignment horizontal="centerContinuous" vertical="center" wrapText="1"/>
    </xf>
    <xf numFmtId="165" fontId="8" fillId="0" borderId="16" xfId="1" applyFont="1" applyBorder="1" applyAlignment="1">
      <alignment horizontal="centerContinuous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5" fontId="7" fillId="0" borderId="1" xfId="1" applyFont="1" applyBorder="1" applyAlignment="1">
      <alignment horizontal="center" vertical="center" wrapText="1"/>
    </xf>
    <xf numFmtId="165" fontId="7" fillId="0" borderId="11" xfId="1" applyFont="1" applyBorder="1" applyAlignment="1">
      <alignment horizontal="center" vertical="center" wrapText="1"/>
    </xf>
    <xf numFmtId="0" fontId="9" fillId="7" borderId="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Font="1" applyAlignment="1">
      <alignment vertical="center"/>
    </xf>
    <xf numFmtId="164" fontId="0" fillId="0" borderId="0" xfId="0" applyNumberFormat="1" applyAlignment="1">
      <alignment vertical="center"/>
    </xf>
    <xf numFmtId="0" fontId="10" fillId="8" borderId="13" xfId="1" applyNumberFormat="1" applyFont="1" applyFill="1" applyBorder="1" applyAlignment="1">
      <alignment horizontal="center" vertical="center" wrapText="1"/>
    </xf>
    <xf numFmtId="0" fontId="10" fillId="8" borderId="17" xfId="1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166" fontId="10" fillId="8" borderId="13" xfId="1" applyNumberFormat="1" applyFont="1" applyFill="1" applyBorder="1" applyAlignment="1">
      <alignment vertical="center"/>
    </xf>
    <xf numFmtId="166" fontId="11" fillId="9" borderId="13" xfId="1" applyNumberFormat="1" applyFont="1" applyFill="1" applyBorder="1" applyAlignment="1">
      <alignment horizontal="right" vertical="center" wrapText="1"/>
    </xf>
    <xf numFmtId="166" fontId="10" fillId="8" borderId="13" xfId="1" applyNumberFormat="1" applyFont="1" applyFill="1" applyBorder="1" applyAlignment="1">
      <alignment horizontal="right" vertical="center" wrapText="1"/>
    </xf>
    <xf numFmtId="166" fontId="10" fillId="8" borderId="17" xfId="1" applyNumberFormat="1" applyFont="1" applyFill="1" applyBorder="1" applyAlignment="1">
      <alignment horizontal="right" vertical="center" wrapText="1"/>
    </xf>
    <xf numFmtId="166" fontId="11" fillId="9" borderId="17" xfId="1" applyNumberFormat="1" applyFont="1" applyFill="1" applyBorder="1" applyAlignment="1">
      <alignment horizontal="right" vertical="center" wrapText="1"/>
    </xf>
    <xf numFmtId="166" fontId="7" fillId="2" borderId="3" xfId="1" applyNumberFormat="1" applyFont="1" applyFill="1" applyBorder="1" applyAlignment="1">
      <alignment horizontal="right" vertical="center" wrapText="1"/>
    </xf>
    <xf numFmtId="166" fontId="7" fillId="2" borderId="4" xfId="1" applyNumberFormat="1" applyFont="1" applyFill="1" applyBorder="1" applyAlignment="1">
      <alignment horizontal="right" vertical="center" wrapText="1"/>
    </xf>
    <xf numFmtId="166" fontId="12" fillId="2" borderId="3" xfId="1" applyNumberFormat="1" applyFont="1" applyFill="1" applyBorder="1" applyAlignment="1">
      <alignment horizontal="right" vertical="center" wrapText="1"/>
    </xf>
    <xf numFmtId="166" fontId="12" fillId="2" borderId="4" xfId="1" applyNumberFormat="1" applyFont="1" applyFill="1" applyBorder="1" applyAlignment="1">
      <alignment horizontal="right" vertical="center" wrapText="1"/>
    </xf>
    <xf numFmtId="166" fontId="8" fillId="4" borderId="3" xfId="1" applyNumberFormat="1" applyFont="1" applyFill="1" applyBorder="1" applyAlignment="1">
      <alignment horizontal="right" vertical="center" wrapText="1"/>
    </xf>
    <xf numFmtId="166" fontId="8" fillId="4" borderId="4" xfId="1" applyNumberFormat="1" applyFont="1" applyFill="1" applyBorder="1" applyAlignment="1">
      <alignment horizontal="right" vertical="center" wrapText="1"/>
    </xf>
    <xf numFmtId="166" fontId="7" fillId="3" borderId="3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vertical="center"/>
    </xf>
    <xf numFmtId="166" fontId="11" fillId="9" borderId="19" xfId="1" applyNumberFormat="1" applyFont="1" applyFill="1" applyBorder="1" applyAlignment="1">
      <alignment horizontal="right" vertical="center" wrapText="1"/>
    </xf>
    <xf numFmtId="166" fontId="14" fillId="8" borderId="18" xfId="1" applyNumberFormat="1" applyFont="1" applyFill="1" applyBorder="1" applyAlignment="1">
      <alignment horizontal="right" vertical="center" wrapText="1"/>
    </xf>
    <xf numFmtId="165" fontId="11" fillId="9" borderId="13" xfId="2" applyNumberFormat="1" applyFont="1" applyAlignment="1">
      <alignment vertical="center" wrapText="1"/>
    </xf>
    <xf numFmtId="166" fontId="11" fillId="9" borderId="13" xfId="2" applyNumberFormat="1" applyFont="1" applyAlignment="1">
      <alignment horizontal="right" vertical="center" wrapText="1"/>
    </xf>
    <xf numFmtId="166" fontId="11" fillId="10" borderId="17" xfId="2" applyNumberFormat="1" applyFont="1" applyFill="1" applyBorder="1" applyAlignment="1">
      <alignment horizontal="right" vertical="center" wrapText="1"/>
    </xf>
    <xf numFmtId="165" fontId="7" fillId="0" borderId="10" xfId="1" applyFont="1" applyBorder="1" applyAlignment="1">
      <alignment horizontal="center" vertical="center" wrapText="1"/>
    </xf>
    <xf numFmtId="0" fontId="16" fillId="8" borderId="6" xfId="3" applyFont="1" applyBorder="1" applyAlignment="1">
      <alignment horizontal="center" vertical="center"/>
    </xf>
    <xf numFmtId="0" fontId="15" fillId="8" borderId="8" xfId="3" applyBorder="1" applyAlignment="1">
      <alignment horizontal="center" vertical="center"/>
    </xf>
    <xf numFmtId="0" fontId="17" fillId="9" borderId="20" xfId="2" applyFont="1" applyBorder="1" applyAlignment="1">
      <alignment horizontal="center" vertical="center"/>
    </xf>
    <xf numFmtId="0" fontId="17" fillId="9" borderId="21" xfId="2" applyFont="1" applyBorder="1" applyAlignment="1">
      <alignment horizontal="center" vertical="center"/>
    </xf>
  </cellXfs>
  <cellStyles count="4">
    <cellStyle name="Calculation" xfId="2" builtinId="22"/>
    <cellStyle name="Currency" xfId="1" builtinId="4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5FD4C-8ECF-4C98-9C93-3A4E75374FCD}">
  <sheetPr codeName="Sheet1">
    <pageSetUpPr fitToPage="1"/>
  </sheetPr>
  <dimension ref="A1:I51"/>
  <sheetViews>
    <sheetView tabSelected="1" zoomScale="70" zoomScaleNormal="70" workbookViewId="0">
      <selection activeCell="A29" sqref="A29"/>
    </sheetView>
  </sheetViews>
  <sheetFormatPr defaultColWidth="8.88671875" defaultRowHeight="14.4"/>
  <cols>
    <col min="1" max="1" width="61.44140625" style="5" customWidth="1"/>
    <col min="2" max="2" width="17.44140625" style="4" customWidth="1"/>
    <col min="3" max="4" width="16.33203125" style="5" bestFit="1" customWidth="1"/>
    <col min="5" max="5" width="2.44140625" style="5" customWidth="1"/>
    <col min="6" max="6" width="60.33203125" style="5" customWidth="1"/>
    <col min="7" max="7" width="11.6640625" style="5" customWidth="1"/>
    <col min="8" max="9" width="15.33203125" style="3" bestFit="1" customWidth="1"/>
    <col min="10" max="16384" width="8.88671875" style="5"/>
  </cols>
  <sheetData>
    <row r="1" spans="1:9" ht="33" customHeight="1">
      <c r="A1" s="1" t="s">
        <v>61</v>
      </c>
      <c r="B1" s="2"/>
      <c r="C1" s="36"/>
      <c r="D1" s="36"/>
      <c r="E1" s="36"/>
      <c r="F1" s="36"/>
      <c r="G1" s="36"/>
      <c r="H1" s="37"/>
      <c r="I1" s="37"/>
    </row>
    <row r="2" spans="1:9" ht="18.600000000000001" thickBot="1">
      <c r="A2" s="38" t="s">
        <v>7</v>
      </c>
      <c r="B2" s="19" t="s">
        <v>11</v>
      </c>
      <c r="C2" s="27"/>
      <c r="D2" s="27"/>
      <c r="E2" s="27"/>
      <c r="F2" s="27"/>
      <c r="G2" s="27"/>
      <c r="H2" s="15"/>
    </row>
    <row r="3" spans="1:9" ht="18">
      <c r="A3" s="38" t="s">
        <v>1</v>
      </c>
      <c r="B3" s="19" t="s">
        <v>42</v>
      </c>
      <c r="C3" s="27"/>
      <c r="D3" s="27"/>
      <c r="E3" s="27"/>
      <c r="F3" s="85" t="s">
        <v>57</v>
      </c>
      <c r="G3" s="27"/>
      <c r="H3" s="15"/>
    </row>
    <row r="4" spans="1:9" ht="15" customHeight="1" thickBot="1">
      <c r="A4" s="39" t="s">
        <v>0</v>
      </c>
      <c r="B4" s="19">
        <v>16</v>
      </c>
      <c r="C4" s="27"/>
      <c r="D4" s="27"/>
      <c r="E4" s="27"/>
      <c r="F4" s="86"/>
      <c r="G4" s="27"/>
      <c r="H4" s="15"/>
    </row>
    <row r="5" spans="1:9" ht="15" customHeight="1">
      <c r="A5" s="39" t="s">
        <v>2</v>
      </c>
      <c r="B5" s="19" t="s">
        <v>39</v>
      </c>
      <c r="C5" s="27"/>
      <c r="D5" s="27"/>
      <c r="E5" s="27"/>
      <c r="F5" s="87" t="s">
        <v>58</v>
      </c>
      <c r="G5" s="27"/>
      <c r="H5" s="15"/>
    </row>
    <row r="6" spans="1:9" ht="15" customHeight="1" thickBot="1">
      <c r="A6" s="39" t="s">
        <v>3</v>
      </c>
      <c r="B6" s="19" t="s">
        <v>43</v>
      </c>
      <c r="C6" s="27"/>
      <c r="D6" s="27"/>
      <c r="E6" s="27"/>
      <c r="F6" s="88"/>
      <c r="G6" s="27"/>
      <c r="H6" s="15"/>
    </row>
    <row r="7" spans="1:9" ht="18.600000000000001" thickBot="1">
      <c r="A7" s="27"/>
      <c r="B7" s="27"/>
      <c r="C7" s="27"/>
      <c r="D7" s="27"/>
      <c r="E7" s="27"/>
      <c r="F7" s="27"/>
      <c r="G7" s="27"/>
      <c r="H7" s="15"/>
    </row>
    <row r="8" spans="1:9" ht="25.5" customHeight="1" thickBot="1">
      <c r="A8" s="40" t="s">
        <v>46</v>
      </c>
      <c r="B8" s="41"/>
      <c r="C8" s="42"/>
      <c r="D8" s="43"/>
      <c r="E8" s="44"/>
      <c r="F8" s="40" t="s">
        <v>47</v>
      </c>
      <c r="G8" s="42"/>
      <c r="H8" s="45"/>
      <c r="I8" s="46"/>
    </row>
    <row r="9" spans="1:9" ht="25.5" customHeight="1">
      <c r="A9" s="47"/>
      <c r="B9" s="48"/>
      <c r="C9" s="49"/>
      <c r="D9" s="50"/>
      <c r="E9" s="10"/>
      <c r="F9" s="51"/>
      <c r="G9" s="52"/>
      <c r="H9" s="53"/>
      <c r="I9" s="54"/>
    </row>
    <row r="10" spans="1:9" ht="25.5" customHeight="1" thickBot="1">
      <c r="A10" s="47"/>
      <c r="B10" s="48"/>
      <c r="C10" s="55" t="s">
        <v>36</v>
      </c>
      <c r="D10" s="56" t="s">
        <v>37</v>
      </c>
      <c r="E10" s="10"/>
      <c r="F10" s="47"/>
      <c r="G10" s="49"/>
      <c r="H10" s="57" t="s">
        <v>36</v>
      </c>
      <c r="I10" s="58" t="s">
        <v>37</v>
      </c>
    </row>
    <row r="11" spans="1:9" ht="25.5" customHeight="1">
      <c r="A11" s="6" t="s">
        <v>59</v>
      </c>
      <c r="B11" s="7"/>
      <c r="C11" s="8"/>
      <c r="D11" s="9"/>
      <c r="E11" s="10"/>
      <c r="F11" s="6" t="s">
        <v>23</v>
      </c>
      <c r="G11" s="11"/>
      <c r="H11" s="12"/>
      <c r="I11" s="13"/>
    </row>
    <row r="12" spans="1:9" ht="25.5" customHeight="1">
      <c r="A12" s="14" t="s">
        <v>48</v>
      </c>
      <c r="B12" s="11"/>
      <c r="C12" s="66">
        <v>0</v>
      </c>
      <c r="D12" s="66">
        <v>0</v>
      </c>
      <c r="E12" s="10"/>
      <c r="F12" s="14" t="s">
        <v>51</v>
      </c>
      <c r="G12" s="11"/>
      <c r="H12" s="68">
        <v>0</v>
      </c>
      <c r="I12" s="69">
        <v>0</v>
      </c>
    </row>
    <row r="13" spans="1:9" ht="25.5" customHeight="1">
      <c r="A13" s="14" t="s">
        <v>48</v>
      </c>
      <c r="B13" s="11"/>
      <c r="C13" s="66">
        <v>0</v>
      </c>
      <c r="D13" s="66">
        <v>0</v>
      </c>
      <c r="E13" s="10"/>
      <c r="F13" s="14" t="s">
        <v>50</v>
      </c>
      <c r="G13" s="11"/>
      <c r="H13" s="68">
        <v>0</v>
      </c>
      <c r="I13" s="69">
        <v>0</v>
      </c>
    </row>
    <row r="14" spans="1:9" ht="25.5" customHeight="1">
      <c r="A14" s="11"/>
      <c r="B14" s="11"/>
      <c r="C14" s="11"/>
      <c r="D14" s="11"/>
      <c r="E14" s="10"/>
      <c r="F14" s="14" t="s">
        <v>52</v>
      </c>
      <c r="G14" s="11"/>
      <c r="H14" s="68">
        <v>0</v>
      </c>
      <c r="I14" s="69">
        <v>0</v>
      </c>
    </row>
    <row r="15" spans="1:9" ht="25.5" customHeight="1">
      <c r="A15" s="16" t="s">
        <v>29</v>
      </c>
      <c r="B15" s="17"/>
      <c r="C15" s="67">
        <f>SUM(C12:C14)</f>
        <v>0</v>
      </c>
      <c r="D15" s="67">
        <f>SUM(D12:D14)</f>
        <v>0</v>
      </c>
      <c r="E15" s="10"/>
      <c r="F15" s="14"/>
      <c r="G15" s="11"/>
      <c r="H15" s="68">
        <v>0</v>
      </c>
      <c r="I15" s="69">
        <v>0</v>
      </c>
    </row>
    <row r="16" spans="1:9" ht="25.5" customHeight="1">
      <c r="A16" s="18"/>
      <c r="B16" s="19"/>
      <c r="C16" s="15"/>
      <c r="D16" s="13"/>
      <c r="E16" s="10"/>
      <c r="F16" s="16" t="s">
        <v>24</v>
      </c>
      <c r="G16" s="17"/>
      <c r="H16" s="67">
        <f>SUM(H12:H15)</f>
        <v>0</v>
      </c>
      <c r="I16" s="70">
        <f>SUM(I12:I15)</f>
        <v>0</v>
      </c>
    </row>
    <row r="17" spans="1:9" ht="25.5" customHeight="1">
      <c r="A17" s="6" t="s">
        <v>38</v>
      </c>
      <c r="B17" s="11"/>
      <c r="C17" s="20"/>
      <c r="D17" s="21"/>
      <c r="E17" s="10"/>
      <c r="F17" s="6" t="s">
        <v>25</v>
      </c>
      <c r="G17" s="11"/>
      <c r="H17" s="22"/>
      <c r="I17" s="21"/>
    </row>
    <row r="18" spans="1:9" ht="25.5" customHeight="1">
      <c r="A18" s="14" t="s">
        <v>44</v>
      </c>
      <c r="B18" s="11"/>
      <c r="C18" s="66">
        <v>0</v>
      </c>
      <c r="D18" s="66">
        <v>0</v>
      </c>
      <c r="E18" s="10"/>
      <c r="F18" s="14" t="s">
        <v>53</v>
      </c>
      <c r="G18" s="11"/>
      <c r="H18" s="68">
        <v>0</v>
      </c>
      <c r="I18" s="69">
        <v>0</v>
      </c>
    </row>
    <row r="19" spans="1:9" ht="25.5" customHeight="1">
      <c r="A19" s="14" t="s">
        <v>45</v>
      </c>
      <c r="B19" s="11"/>
      <c r="C19" s="66">
        <v>0</v>
      </c>
      <c r="D19" s="66">
        <v>0</v>
      </c>
      <c r="E19" s="10"/>
      <c r="F19" s="14" t="s">
        <v>54</v>
      </c>
      <c r="G19" s="11"/>
      <c r="H19" s="68">
        <v>0</v>
      </c>
      <c r="I19" s="69">
        <v>0</v>
      </c>
    </row>
    <row r="20" spans="1:9" ht="25.5" customHeight="1">
      <c r="A20" s="14"/>
      <c r="C20" s="66">
        <v>0</v>
      </c>
      <c r="D20" s="66">
        <v>0</v>
      </c>
      <c r="E20" s="10"/>
      <c r="F20" s="16" t="s">
        <v>26</v>
      </c>
      <c r="G20" s="17"/>
      <c r="H20" s="67">
        <f>SUM(H18:H19)</f>
        <v>0</v>
      </c>
      <c r="I20" s="70">
        <f>SUM(I18:I19)</f>
        <v>0</v>
      </c>
    </row>
    <row r="21" spans="1:9" ht="25.5" customHeight="1">
      <c r="A21" s="16" t="s">
        <v>32</v>
      </c>
      <c r="B21" s="17"/>
      <c r="C21" s="67">
        <f>SUM(C18:C20)</f>
        <v>0</v>
      </c>
      <c r="D21" s="67">
        <f>SUM(D18:D20)</f>
        <v>0</v>
      </c>
      <c r="E21" s="10"/>
      <c r="F21" s="6" t="s">
        <v>40</v>
      </c>
      <c r="G21" s="7"/>
      <c r="H21" s="23"/>
      <c r="I21" s="24"/>
    </row>
    <row r="22" spans="1:9" ht="42" customHeight="1" thickBot="1">
      <c r="A22" s="18"/>
      <c r="B22" s="7" t="s">
        <v>22</v>
      </c>
      <c r="C22" s="20"/>
      <c r="D22" s="84" t="s">
        <v>60</v>
      </c>
      <c r="E22" s="10"/>
      <c r="F22" s="14" t="s">
        <v>6</v>
      </c>
      <c r="G22" s="7"/>
      <c r="H22" s="63">
        <v>2</v>
      </c>
      <c r="I22" s="64">
        <v>2</v>
      </c>
    </row>
    <row r="23" spans="1:9" ht="35.4" thickBot="1">
      <c r="A23" s="65" t="s">
        <v>41</v>
      </c>
      <c r="B23" s="80">
        <v>0</v>
      </c>
      <c r="C23" s="79">
        <f>B23*B4</f>
        <v>0</v>
      </c>
      <c r="D23" s="66">
        <v>0</v>
      </c>
      <c r="E23" s="10"/>
      <c r="F23" s="14"/>
      <c r="G23" s="7" t="s">
        <v>20</v>
      </c>
      <c r="H23" s="25"/>
      <c r="I23" s="26"/>
    </row>
    <row r="24" spans="1:9" ht="25.5" customHeight="1">
      <c r="A24" s="18"/>
      <c r="B24" s="19"/>
      <c r="C24" s="27"/>
      <c r="D24" s="28"/>
      <c r="E24" s="10"/>
      <c r="F24" s="14" t="s">
        <v>4</v>
      </c>
      <c r="G24" s="81">
        <f>VLOOKUP('Budget Form'!B2,Sheet2!A1:D13,2,FALSE)</f>
        <v>64</v>
      </c>
      <c r="H24" s="82">
        <f>IF(H$22&gt;2,G24*(H$22-2),0)</f>
        <v>0</v>
      </c>
      <c r="I24" s="83">
        <v>0</v>
      </c>
    </row>
    <row r="25" spans="1:9" ht="25.5" customHeight="1">
      <c r="A25" s="18"/>
      <c r="B25" s="19"/>
      <c r="C25" s="27"/>
      <c r="D25" s="28"/>
      <c r="E25" s="10"/>
      <c r="F25" s="14" t="s">
        <v>5</v>
      </c>
      <c r="G25" s="81">
        <f>VLOOKUP('Budget Form'!B2,Sheet2!A1:D13,3,FALSE)</f>
        <v>30</v>
      </c>
      <c r="H25" s="82">
        <f t="shared" ref="H25:H26" si="0">IF(H$22&gt;2,G25*(H$22-2),0)</f>
        <v>0</v>
      </c>
      <c r="I25" s="83">
        <v>0</v>
      </c>
    </row>
    <row r="26" spans="1:9" ht="25.5" customHeight="1">
      <c r="A26" s="18"/>
      <c r="B26" s="19"/>
      <c r="C26" s="27"/>
      <c r="D26" s="28"/>
      <c r="E26" s="10"/>
      <c r="F26" s="14" t="s">
        <v>21</v>
      </c>
      <c r="G26" s="81">
        <v>27.5</v>
      </c>
      <c r="H26" s="82">
        <f t="shared" si="0"/>
        <v>0</v>
      </c>
      <c r="I26" s="83">
        <v>0</v>
      </c>
    </row>
    <row r="27" spans="1:9" ht="25.5" customHeight="1">
      <c r="A27" s="18"/>
      <c r="B27" s="19"/>
      <c r="C27" s="27"/>
      <c r="D27" s="28"/>
      <c r="E27" s="10"/>
      <c r="F27" s="16" t="s">
        <v>28</v>
      </c>
      <c r="G27" s="17"/>
      <c r="H27" s="67">
        <f>SUM(H24:H26)</f>
        <v>0</v>
      </c>
      <c r="I27" s="70">
        <f>SUM(I24:I26)</f>
        <v>0</v>
      </c>
    </row>
    <row r="28" spans="1:9" ht="25.5" customHeight="1">
      <c r="A28" s="18"/>
      <c r="B28" s="19"/>
      <c r="C28" s="27"/>
      <c r="D28" s="28"/>
      <c r="E28" s="10"/>
      <c r="F28" s="6" t="s">
        <v>30</v>
      </c>
      <c r="G28" s="7"/>
      <c r="H28" s="23"/>
      <c r="I28" s="24"/>
    </row>
    <row r="29" spans="1:9" ht="25.5" customHeight="1">
      <c r="A29" s="18"/>
      <c r="B29" s="19"/>
      <c r="C29" s="27"/>
      <c r="D29" s="28"/>
      <c r="E29" s="10"/>
      <c r="F29" s="14" t="s">
        <v>55</v>
      </c>
      <c r="G29" s="7"/>
      <c r="H29" s="68">
        <v>0</v>
      </c>
      <c r="I29" s="69">
        <v>0</v>
      </c>
    </row>
    <row r="30" spans="1:9" ht="25.5" customHeight="1">
      <c r="A30" s="18"/>
      <c r="B30" s="19"/>
      <c r="C30" s="27"/>
      <c r="D30" s="28"/>
      <c r="E30" s="10"/>
      <c r="F30" s="14" t="s">
        <v>56</v>
      </c>
      <c r="G30" s="7"/>
      <c r="H30" s="68">
        <v>0</v>
      </c>
      <c r="I30" s="69">
        <v>0</v>
      </c>
    </row>
    <row r="31" spans="1:9" ht="25.5" customHeight="1">
      <c r="A31" s="18"/>
      <c r="B31" s="19"/>
      <c r="C31" s="27"/>
      <c r="D31" s="28"/>
      <c r="E31" s="10"/>
      <c r="F31" s="14" t="s">
        <v>49</v>
      </c>
      <c r="G31" s="7"/>
      <c r="H31" s="68">
        <v>0</v>
      </c>
      <c r="I31" s="69">
        <v>0</v>
      </c>
    </row>
    <row r="32" spans="1:9" ht="25.5" customHeight="1">
      <c r="A32" s="18"/>
      <c r="B32" s="19"/>
      <c r="C32" s="27"/>
      <c r="D32" s="28"/>
      <c r="E32" s="10"/>
      <c r="F32" s="14"/>
      <c r="G32" s="7"/>
      <c r="H32" s="68"/>
      <c r="I32" s="69"/>
    </row>
    <row r="33" spans="1:9" ht="25.5" customHeight="1">
      <c r="A33" s="18"/>
      <c r="B33" s="19"/>
      <c r="C33" s="27"/>
      <c r="D33" s="28"/>
      <c r="E33" s="10"/>
      <c r="F33" s="14"/>
      <c r="G33" s="7"/>
      <c r="H33" s="68"/>
      <c r="I33" s="69"/>
    </row>
    <row r="34" spans="1:9" ht="25.5" customHeight="1" thickBot="1">
      <c r="A34" s="18"/>
      <c r="B34" s="19"/>
      <c r="C34" s="27"/>
      <c r="D34" s="28"/>
      <c r="E34" s="10"/>
      <c r="F34" s="29" t="s">
        <v>31</v>
      </c>
      <c r="G34" s="17"/>
      <c r="H34" s="67">
        <f>SUM(H29:H33)</f>
        <v>0</v>
      </c>
      <c r="I34" s="70">
        <f>SUM(I29:I33)</f>
        <v>0</v>
      </c>
    </row>
    <row r="35" spans="1:9" ht="32.25" customHeight="1" thickBot="1">
      <c r="A35" s="30" t="s">
        <v>33</v>
      </c>
      <c r="B35" s="31"/>
      <c r="C35" s="71">
        <f>C15+C21+C23+C24</f>
        <v>0</v>
      </c>
      <c r="D35" s="72">
        <f>D15+D21+D23+D24</f>
        <v>0</v>
      </c>
      <c r="E35" s="59"/>
      <c r="F35" s="30" t="s">
        <v>34</v>
      </c>
      <c r="G35" s="31"/>
      <c r="H35" s="73">
        <f>H16+H20+H27+H34</f>
        <v>0</v>
      </c>
      <c r="I35" s="74">
        <f>I16+I20+I27+I34</f>
        <v>0</v>
      </c>
    </row>
    <row r="36" spans="1:9" ht="15" thickBot="1"/>
    <row r="37" spans="1:9" ht="25.5" customHeight="1" thickBot="1">
      <c r="A37" s="32" t="s">
        <v>35</v>
      </c>
      <c r="B37" s="33"/>
      <c r="C37" s="75">
        <f>C35-H35</f>
        <v>0</v>
      </c>
      <c r="D37" s="76">
        <f>D35-I35</f>
        <v>0</v>
      </c>
    </row>
    <row r="38" spans="1:9" ht="25.5" customHeight="1" thickBot="1">
      <c r="A38" s="34" t="s">
        <v>27</v>
      </c>
      <c r="B38" s="35"/>
      <c r="C38" s="77">
        <f>C37/B4</f>
        <v>0</v>
      </c>
      <c r="D38" s="78">
        <f>D37/B4</f>
        <v>0</v>
      </c>
    </row>
    <row r="39" spans="1:9" ht="25.5" customHeight="1"/>
    <row r="40" spans="1:9" ht="25.5" customHeight="1"/>
    <row r="41" spans="1:9" ht="25.5" customHeight="1"/>
    <row r="42" spans="1:9" ht="25.5" customHeight="1"/>
    <row r="43" spans="1:9" s="60" customFormat="1" ht="25.5" customHeight="1">
      <c r="H43" s="61"/>
      <c r="I43" s="61"/>
    </row>
    <row r="44" spans="1:9" ht="25.5" customHeight="1"/>
    <row r="45" spans="1:9" ht="25.5" customHeight="1">
      <c r="E45" s="62"/>
    </row>
    <row r="46" spans="1:9" ht="25.5" customHeight="1"/>
    <row r="47" spans="1:9" s="60" customFormat="1" ht="25.5" customHeight="1">
      <c r="H47" s="61"/>
      <c r="I47" s="61"/>
    </row>
    <row r="48" spans="1:9" ht="25.5" customHeight="1"/>
    <row r="49" ht="25.5" customHeight="1"/>
    <row r="50" ht="25.5" customHeight="1"/>
    <row r="51" ht="32.25" customHeight="1"/>
  </sheetData>
  <mergeCells count="2">
    <mergeCell ref="F3:F4"/>
    <mergeCell ref="F5:F6"/>
  </mergeCells>
  <printOptions horizontalCentered="1"/>
  <pageMargins left="0.7" right="0.7" top="0.75" bottom="0.75" header="0.3" footer="0.3"/>
  <pageSetup scale="54" orientation="landscape" r:id="rId1"/>
  <customProperties>
    <customPr name="_pios_id" r:id="rId2"/>
    <customPr name="EpmWorksheetKeyString_GUID" r:id="rId3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88C958BA-EF80-4BC3-AE22-0515BBA794B5}">
          <x14:formula1>
            <xm:f>Sheet2!$A$1:$A$13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BFC1C-6A38-4626-8E54-9196CF253009}">
  <sheetPr codeName="Sheet2"/>
  <dimension ref="A1:D13"/>
  <sheetViews>
    <sheetView workbookViewId="0">
      <selection activeCell="C1" sqref="C1"/>
    </sheetView>
  </sheetViews>
  <sheetFormatPr defaultColWidth="8.88671875" defaultRowHeight="14.4"/>
  <cols>
    <col min="4" max="4" width="0" hidden="1" customWidth="1"/>
  </cols>
  <sheetData>
    <row r="1" spans="1:4">
      <c r="A1" t="s">
        <v>17</v>
      </c>
      <c r="B1">
        <v>0</v>
      </c>
      <c r="C1">
        <v>0</v>
      </c>
      <c r="D1">
        <v>0</v>
      </c>
    </row>
    <row r="2" spans="1:4">
      <c r="A2" t="s">
        <v>18</v>
      </c>
      <c r="B2">
        <v>24</v>
      </c>
      <c r="C2">
        <v>15</v>
      </c>
      <c r="D2">
        <v>146.9</v>
      </c>
    </row>
    <row r="3" spans="1:4">
      <c r="A3" t="s">
        <v>19</v>
      </c>
      <c r="B3">
        <v>24</v>
      </c>
      <c r="C3">
        <v>15</v>
      </c>
      <c r="D3">
        <v>146.9</v>
      </c>
    </row>
    <row r="4" spans="1:4">
      <c r="A4" t="s">
        <v>8</v>
      </c>
      <c r="B4">
        <v>50</v>
      </c>
      <c r="C4">
        <v>30</v>
      </c>
      <c r="D4">
        <v>146.9</v>
      </c>
    </row>
    <row r="5" spans="1:4">
      <c r="A5" t="s">
        <v>9</v>
      </c>
      <c r="B5">
        <v>50</v>
      </c>
      <c r="C5">
        <v>30</v>
      </c>
      <c r="D5">
        <v>146.9</v>
      </c>
    </row>
    <row r="6" spans="1:4">
      <c r="A6" t="s">
        <v>10</v>
      </c>
      <c r="B6">
        <v>64</v>
      </c>
      <c r="C6">
        <v>30</v>
      </c>
      <c r="D6">
        <f>146.9*1.5</f>
        <v>220.35000000000002</v>
      </c>
    </row>
    <row r="7" spans="1:4">
      <c r="A7" t="s">
        <v>11</v>
      </c>
      <c r="B7">
        <v>64</v>
      </c>
      <c r="C7">
        <v>30</v>
      </c>
      <c r="D7">
        <f t="shared" ref="D7:D13" si="0">D6</f>
        <v>220.35000000000002</v>
      </c>
    </row>
    <row r="8" spans="1:4">
      <c r="A8" t="s">
        <v>62</v>
      </c>
      <c r="B8">
        <v>64</v>
      </c>
      <c r="C8">
        <v>30</v>
      </c>
    </row>
    <row r="9" spans="1:4">
      <c r="A9" t="s">
        <v>12</v>
      </c>
      <c r="B9">
        <v>70</v>
      </c>
      <c r="C9">
        <v>30</v>
      </c>
      <c r="D9">
        <f>D7</f>
        <v>220.35000000000002</v>
      </c>
    </row>
    <row r="10" spans="1:4">
      <c r="A10" t="s">
        <v>13</v>
      </c>
      <c r="B10">
        <v>104</v>
      </c>
      <c r="C10">
        <v>45</v>
      </c>
      <c r="D10">
        <f t="shared" si="0"/>
        <v>220.35000000000002</v>
      </c>
    </row>
    <row r="11" spans="1:4">
      <c r="A11" t="s">
        <v>14</v>
      </c>
      <c r="B11">
        <v>113</v>
      </c>
      <c r="C11">
        <v>45</v>
      </c>
      <c r="D11">
        <f t="shared" si="0"/>
        <v>220.35000000000002</v>
      </c>
    </row>
    <row r="12" spans="1:4">
      <c r="A12" t="s">
        <v>15</v>
      </c>
      <c r="B12">
        <v>104</v>
      </c>
      <c r="C12">
        <v>45</v>
      </c>
      <c r="D12">
        <f t="shared" si="0"/>
        <v>220.35000000000002</v>
      </c>
    </row>
    <row r="13" spans="1:4">
      <c r="A13" t="s">
        <v>16</v>
      </c>
      <c r="B13">
        <v>113</v>
      </c>
      <c r="C13">
        <v>45</v>
      </c>
      <c r="D13">
        <f t="shared" si="0"/>
        <v>220.35000000000002</v>
      </c>
    </row>
  </sheetData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Form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Heffernan</dc:creator>
  <cp:lastModifiedBy>Nicole Heggie</cp:lastModifiedBy>
  <cp:lastPrinted>2023-09-29T20:54:19Z</cp:lastPrinted>
  <dcterms:created xsi:type="dcterms:W3CDTF">2022-10-21T16:22:08Z</dcterms:created>
  <dcterms:modified xsi:type="dcterms:W3CDTF">2025-07-23T03:23:24Z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